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nne-HiDrive\IONOS HiDrive\public\Ingenieur\EEX_Baseloadpreis\"/>
    </mc:Choice>
  </mc:AlternateContent>
  <xr:revisionPtr revIDLastSave="0" documentId="13_ncr:1_{10B23D1B-7FD9-4CC8-BC1A-A6B263BA0C4F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KWK-Index seit 2001" sheetId="4" r:id="rId1"/>
  </sheets>
  <definedNames>
    <definedName name="_xlnm._FilterDatabase" localSheetId="0" hidden="1">'KWK-Index seit 2001'!$A$3:$B$94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4" l="1"/>
  <c r="E7" i="4"/>
  <c r="E6" i="4"/>
  <c r="B63" i="4" l="1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</calcChain>
</file>

<file path=xl/sharedStrings.xml><?xml version="1.0" encoding="utf-8"?>
<sst xmlns="http://schemas.openxmlformats.org/spreadsheetml/2006/main" count="103" uniqueCount="101">
  <si>
    <t>Quartal</t>
  </si>
  <si>
    <t>aktueller üblicher Preis:</t>
  </si>
  <si>
    <t>I/2001</t>
  </si>
  <si>
    <t>I/2002</t>
  </si>
  <si>
    <t>I/2003</t>
  </si>
  <si>
    <t>I/2004</t>
  </si>
  <si>
    <t>I/2005</t>
  </si>
  <si>
    <t>I/2006</t>
  </si>
  <si>
    <t>I/2007</t>
  </si>
  <si>
    <t>I/2008</t>
  </si>
  <si>
    <t>I/2009</t>
  </si>
  <si>
    <t>II/2001</t>
  </si>
  <si>
    <t>II/2002</t>
  </si>
  <si>
    <t>II/2003</t>
  </si>
  <si>
    <t>II/2004</t>
  </si>
  <si>
    <t>II/2005</t>
  </si>
  <si>
    <t>II/2006</t>
  </si>
  <si>
    <t>II/2007</t>
  </si>
  <si>
    <t>II/2008</t>
  </si>
  <si>
    <t>II/2009</t>
  </si>
  <si>
    <t>III/2001</t>
  </si>
  <si>
    <t>III/2002</t>
  </si>
  <si>
    <t>III/2003</t>
  </si>
  <si>
    <t>III/2004</t>
  </si>
  <si>
    <t>III/2005</t>
  </si>
  <si>
    <t>III/2006</t>
  </si>
  <si>
    <t>III/2007</t>
  </si>
  <si>
    <t>III/2008</t>
  </si>
  <si>
    <t>III/2009</t>
  </si>
  <si>
    <t>IV/2001</t>
  </si>
  <si>
    <t>IV/2002</t>
  </si>
  <si>
    <t>IV/2003</t>
  </si>
  <si>
    <t>IV/2004</t>
  </si>
  <si>
    <t>IV/2005</t>
  </si>
  <si>
    <t>IV/2006</t>
  </si>
  <si>
    <t>IV/2007</t>
  </si>
  <si>
    <t>IV/2008</t>
  </si>
  <si>
    <t>IV/2009</t>
  </si>
  <si>
    <t>I/2010</t>
  </si>
  <si>
    <t>II/2010</t>
  </si>
  <si>
    <t>III/2010</t>
  </si>
  <si>
    <t>IV/2010</t>
  </si>
  <si>
    <t>I/2011</t>
  </si>
  <si>
    <t>II/2011</t>
  </si>
  <si>
    <t>IV/2011</t>
  </si>
  <si>
    <t>III/2011</t>
  </si>
  <si>
    <t>I/2012</t>
  </si>
  <si>
    <t>II/2012</t>
  </si>
  <si>
    <t>III/2012</t>
  </si>
  <si>
    <t>IV/2012</t>
  </si>
  <si>
    <t>I/2013</t>
  </si>
  <si>
    <t>II/2013</t>
  </si>
  <si>
    <t>III/2013</t>
  </si>
  <si>
    <t>IV/2013</t>
  </si>
  <si>
    <t>I/2014</t>
  </si>
  <si>
    <t>II/2014</t>
  </si>
  <si>
    <t>III/2014</t>
  </si>
  <si>
    <t>IV/2014</t>
  </si>
  <si>
    <t>I/2015</t>
  </si>
  <si>
    <t>KWK-Index seit 2001</t>
  </si>
  <si>
    <t>Preis in Cent/kWh</t>
  </si>
  <si>
    <t>Cent/kWh</t>
  </si>
  <si>
    <t>II/2015</t>
  </si>
  <si>
    <t>III/2015</t>
  </si>
  <si>
    <t>IV/2015</t>
  </si>
  <si>
    <t>I/2016</t>
  </si>
  <si>
    <t>II/2016</t>
  </si>
  <si>
    <t>III/2016</t>
  </si>
  <si>
    <t>IV/2016</t>
  </si>
  <si>
    <t>I/2017</t>
  </si>
  <si>
    <t>II/2017</t>
  </si>
  <si>
    <t>III/2017</t>
  </si>
  <si>
    <t>IV/2017</t>
  </si>
  <si>
    <t>I/2018</t>
  </si>
  <si>
    <t>II/2018</t>
  </si>
  <si>
    <t>III/2018</t>
  </si>
  <si>
    <t>IV/2018</t>
  </si>
  <si>
    <t>I/2019</t>
  </si>
  <si>
    <t>II/2019</t>
  </si>
  <si>
    <t>III/2019</t>
  </si>
  <si>
    <t>IV/2019</t>
  </si>
  <si>
    <t>I/2020</t>
  </si>
  <si>
    <t>III/2020</t>
  </si>
  <si>
    <t>II/2020</t>
  </si>
  <si>
    <t>IV/2020</t>
  </si>
  <si>
    <t>I/2021</t>
  </si>
  <si>
    <t>II/2021</t>
  </si>
  <si>
    <t>III/2021</t>
  </si>
  <si>
    <t>IV/2021</t>
  </si>
  <si>
    <t>I/2022</t>
  </si>
  <si>
    <t>II/2022</t>
  </si>
  <si>
    <t>IV/2022</t>
  </si>
  <si>
    <t>III/2022</t>
  </si>
  <si>
    <t>I/2023</t>
  </si>
  <si>
    <t>II/2023</t>
  </si>
  <si>
    <t>III/2023</t>
  </si>
  <si>
    <t>IV/2023</t>
  </si>
  <si>
    <t>Durchschnitt letzten 6 Quartale:</t>
  </si>
  <si>
    <t>Durchscnitt letzten 12 Quartale:</t>
  </si>
  <si>
    <t>I/2024</t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</si>
  <si>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Tahoma"/>
        <family val="2"/>
      </rPr>
      <t xml:space="preserve"> zuletzt aktualisiert am 05.04.2024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</si>
</sst>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Wingdings 3"/>
      <family val="1"/>
      <charset val="2"/>
    </font>
    <font>
      <sz val="10"/>
      <color theme="1"/>
      <name val="Tahoma"/>
      <family val="2"/>
    </font>
    <font>
      <sz val="16"/>
      <color theme="1"/>
      <name val="Tahoma"/>
      <family val="2"/>
    </font>
    <font>
      <b/>
      <sz val="14"/>
      <color rgb="FF9C6500"/>
      <name val="Tahoma"/>
      <family val="2"/>
    </font>
    <font>
      <b/>
      <sz val="11"/>
      <color theme="0"/>
      <name val="Tahoma"/>
      <family val="2"/>
    </font>
    <font>
      <b/>
      <sz val="10"/>
      <color rgb="FF9C6500"/>
      <name val="Tahoma"/>
      <family val="2"/>
    </font>
    <font>
      <sz val="10"/>
      <color rgb="FF3F3F3F"/>
      <name val="Tahoma"/>
      <family val="2"/>
    </font>
    <font>
      <sz val="10"/>
      <color rgb="FF9C6500"/>
      <name val="Tahoma"/>
      <family val="2"/>
    </font>
    <font>
      <sz val="10"/>
      <color theme="1"/>
      <name val="Tahoma"/>
      <family val="1"/>
      <charset val="2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/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0" applyNumberFormat="0" applyBorder="0" applyAlignment="0" applyProtection="0"/>
    <xf numFmtId="0" fontId="13" fillId="0" borderId="0"/>
    <xf numFmtId="0" fontId="14" fillId="0" borderId="0"/>
    <xf numFmtId="0" fontId="13" fillId="0" borderId="0"/>
  </cellStyleXfs>
  <cellXfs count="23">
    <xf numFmtId="0" fontId="0" fillId="0" borderId="0" xfId="0"/>
    <xf numFmtId="0" fontId="6" fillId="0" borderId="0" xfId="0" applyFont="1"/>
    <xf numFmtId="0" fontId="9" fillId="2" borderId="7" xfId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5" borderId="2" xfId="2" applyFont="1" applyFill="1" applyBorder="1" applyAlignment="1">
      <alignment horizontal="center" vertical="center"/>
    </xf>
    <xf numFmtId="164" fontId="10" fillId="5" borderId="2" xfId="2" applyNumberFormat="1" applyFont="1" applyFill="1" applyBorder="1" applyAlignment="1">
      <alignment horizontal="center" vertical="center"/>
    </xf>
    <xf numFmtId="0" fontId="8" fillId="4" borderId="2" xfId="3" applyFont="1" applyBorder="1" applyAlignment="1">
      <alignment horizontal="center" vertical="center"/>
    </xf>
    <xf numFmtId="164" fontId="8" fillId="4" borderId="2" xfId="3" applyNumberFormat="1" applyFont="1" applyBorder="1" applyAlignment="1">
      <alignment horizontal="center" vertical="center"/>
    </xf>
    <xf numFmtId="164" fontId="9" fillId="2" borderId="11" xfId="1" applyNumberFormat="1" applyFont="1" applyBorder="1" applyProtection="1">
      <protection hidden="1"/>
    </xf>
    <xf numFmtId="0" fontId="9" fillId="2" borderId="8" xfId="1" applyFont="1" applyBorder="1" applyAlignment="1">
      <alignment horizontal="right"/>
    </xf>
    <xf numFmtId="0" fontId="11" fillId="2" borderId="9" xfId="1" applyFont="1" applyBorder="1" applyAlignment="1">
      <alignment horizontal="right"/>
    </xf>
    <xf numFmtId="164" fontId="11" fillId="2" borderId="0" xfId="1" applyNumberFormat="1" applyFont="1" applyProtection="1">
      <protection hidden="1"/>
    </xf>
    <xf numFmtId="0" fontId="11" fillId="2" borderId="10" xfId="1" applyFont="1" applyBorder="1" applyAlignment="1">
      <alignment horizontal="right"/>
    </xf>
    <xf numFmtId="0" fontId="2" fillId="0" borderId="0" xfId="2" applyFill="1" applyBorder="1" applyAlignment="1">
      <alignment horizontal="center" vertical="center"/>
    </xf>
    <xf numFmtId="164" fontId="2" fillId="0" borderId="0" xfId="2" applyNumberFormat="1" applyFill="1" applyBorder="1" applyAlignment="1">
      <alignment horizontal="center" vertical="center"/>
    </xf>
    <xf numFmtId="164" fontId="11" fillId="2" borderId="0" xfId="1" applyNumberFormat="1" applyFont="1" applyBorder="1" applyProtection="1">
      <protection hidden="1"/>
    </xf>
    <xf numFmtId="0" fontId="7" fillId="2" borderId="3" xfId="1" applyFont="1" applyBorder="1" applyAlignment="1">
      <alignment horizontal="center" vertical="center"/>
    </xf>
    <xf numFmtId="0" fontId="7" fillId="2" borderId="4" xfId="1" applyFont="1" applyBorder="1" applyAlignment="1">
      <alignment horizontal="center" vertical="center"/>
    </xf>
    <xf numFmtId="0" fontId="7" fillId="2" borderId="5" xfId="1" applyFont="1" applyBorder="1" applyAlignment="1">
      <alignment horizontal="center" vertical="center"/>
    </xf>
    <xf numFmtId="0" fontId="7" fillId="2" borderId="6" xfId="1" applyFont="1" applyBorder="1" applyAlignment="1">
      <alignment horizontal="center" vertical="center"/>
    </xf>
    <xf numFmtId="0" fontId="12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7">
    <cellStyle name="Akzent6" xfId="3" builtinId="49"/>
    <cellStyle name="Ausgabe" xfId="2" builtinId="21"/>
    <cellStyle name="Neutral" xfId="1" builtinId="28"/>
    <cellStyle name="Normal 2" xfId="6" xr:uid="{D4ED320A-F0F1-4C86-8CCA-AF14C244CBCD}"/>
    <cellStyle name="Standard" xfId="0" builtinId="0"/>
    <cellStyle name="Standard 2" xfId="4" xr:uid="{00000000-0005-0000-0000-00002F000000}"/>
    <cellStyle name="Standard 3" xfId="5" xr:uid="{ACD14226-21D8-4967-A37D-7E6EBA2C6FF5}"/>
  </cellStyles>
  <dxfs count="0"/>
  <tableStyles count="0" defaultTableStyle="TableStyleMedium9" defaultPivotStyle="PivotStyleLight16"/>
  <colors>
    <mruColors>
      <color rgb="FF2B4C73"/>
      <color rgb="FF4172A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workbookViewId="0">
      <selection activeCell="F15" sqref="F15"/>
    </sheetView>
  </sheetViews>
  <sheetFormatPr baseColWidth="10" defaultColWidth="18" defaultRowHeight="18" customHeight="1"/>
  <cols>
    <col min="1" max="1" width="18" style="13"/>
    <col min="2" max="2" width="22.1796875" style="14" customWidth="1"/>
    <col min="4" max="4" width="33.453125" customWidth="1"/>
    <col min="5" max="5" width="10" customWidth="1"/>
  </cols>
  <sheetData>
    <row r="1" spans="1:6" ht="18" customHeight="1">
      <c r="A1" s="16" t="s">
        <v>59</v>
      </c>
      <c r="B1" s="17"/>
      <c r="C1" s="1"/>
      <c r="D1" s="1"/>
      <c r="E1" s="1"/>
      <c r="F1" s="3"/>
    </row>
    <row r="2" spans="1:6" ht="18" customHeight="1">
      <c r="A2" s="18"/>
      <c r="B2" s="19"/>
      <c r="C2" s="1"/>
      <c r="D2" s="1"/>
      <c r="E2" s="1"/>
      <c r="F2" s="3"/>
    </row>
    <row r="3" spans="1:6" ht="18" customHeight="1">
      <c r="A3" s="6" t="s">
        <v>0</v>
      </c>
      <c r="B3" s="7" t="s">
        <v>60</v>
      </c>
      <c r="C3" s="1"/>
    </row>
    <row r="4" spans="1:6" ht="18" customHeight="1">
      <c r="A4" s="6" t="s">
        <v>99</v>
      </c>
      <c r="B4" s="7">
        <v>6.7670000000000003</v>
      </c>
      <c r="C4" s="1"/>
    </row>
    <row r="5" spans="1:6" ht="18" customHeight="1">
      <c r="A5" s="4" t="s">
        <v>96</v>
      </c>
      <c r="B5" s="4">
        <v>8.2270000000000003</v>
      </c>
      <c r="C5" s="1"/>
    </row>
    <row r="6" spans="1:6" ht="18" customHeight="1">
      <c r="A6" s="4" t="s">
        <v>95</v>
      </c>
      <c r="B6" s="4">
        <v>9.0779999999999994</v>
      </c>
      <c r="C6" s="1"/>
      <c r="D6" s="2" t="s">
        <v>1</v>
      </c>
      <c r="E6" s="8">
        <f>$B$4</f>
        <v>6.7670000000000003</v>
      </c>
      <c r="F6" s="9" t="s">
        <v>61</v>
      </c>
    </row>
    <row r="7" spans="1:6" ht="18" customHeight="1">
      <c r="A7" s="4" t="s">
        <v>94</v>
      </c>
      <c r="B7" s="4">
        <v>9.2289999999999992</v>
      </c>
      <c r="C7" s="1"/>
      <c r="D7" s="10" t="s">
        <v>97</v>
      </c>
      <c r="E7" s="11">
        <f>AVERAGE($B$4:$B$9)</f>
        <v>10.694166666666666</v>
      </c>
      <c r="F7" s="12" t="s">
        <v>61</v>
      </c>
    </row>
    <row r="8" spans="1:6" ht="18" customHeight="1">
      <c r="A8" s="4" t="s">
        <v>93</v>
      </c>
      <c r="B8" s="4">
        <v>11.58</v>
      </c>
      <c r="C8" s="1"/>
      <c r="D8" s="10" t="s">
        <v>98</v>
      </c>
      <c r="E8" s="15">
        <f>AVERAGE($B$4:$B$15)</f>
        <v>14.378166666666663</v>
      </c>
      <c r="F8" s="12" t="s">
        <v>61</v>
      </c>
    </row>
    <row r="9" spans="1:6" ht="18" customHeight="1">
      <c r="A9" s="4" t="s">
        <v>91</v>
      </c>
      <c r="B9" s="4">
        <v>19.283999999999999</v>
      </c>
      <c r="C9" s="1"/>
      <c r="D9" s="20" t="s">
        <v>100</v>
      </c>
      <c r="E9" s="21"/>
      <c r="F9" s="21"/>
    </row>
    <row r="10" spans="1:6" ht="18" customHeight="1">
      <c r="A10" s="4" t="s">
        <v>92</v>
      </c>
      <c r="B10" s="4">
        <v>37.575000000000003</v>
      </c>
      <c r="C10" s="1"/>
      <c r="D10" s="22"/>
      <c r="E10" s="22"/>
      <c r="F10" s="22"/>
    </row>
    <row r="11" spans="1:6" ht="18" customHeight="1">
      <c r="A11" s="4" t="s">
        <v>90</v>
      </c>
      <c r="B11" s="4">
        <v>18.698</v>
      </c>
      <c r="C11" s="1"/>
    </row>
    <row r="12" spans="1:6" ht="18" customHeight="1">
      <c r="A12" s="4" t="s">
        <v>89</v>
      </c>
      <c r="B12" s="4">
        <v>18.462</v>
      </c>
      <c r="C12" s="1"/>
    </row>
    <row r="13" spans="1:6" ht="18" customHeight="1">
      <c r="A13" s="4" t="s">
        <v>88</v>
      </c>
      <c r="B13" s="4">
        <v>17.896999999999998</v>
      </c>
      <c r="C13" s="1"/>
    </row>
    <row r="14" spans="1:6" ht="18" customHeight="1">
      <c r="A14" s="4" t="s">
        <v>87</v>
      </c>
      <c r="B14" s="4">
        <v>9.7140000000000004</v>
      </c>
      <c r="C14" s="1"/>
    </row>
    <row r="15" spans="1:6" ht="18" customHeight="1">
      <c r="A15" s="4" t="s">
        <v>86</v>
      </c>
      <c r="B15" s="4">
        <v>6.0270000000000001</v>
      </c>
      <c r="C15" s="1"/>
    </row>
    <row r="16" spans="1:6" ht="18" customHeight="1">
      <c r="A16" s="4" t="s">
        <v>85</v>
      </c>
      <c r="B16" s="4">
        <v>4.9569999999999999</v>
      </c>
      <c r="C16" s="1"/>
      <c r="D16" s="1"/>
      <c r="E16" s="1"/>
      <c r="F16" s="3"/>
    </row>
    <row r="17" spans="1:6" ht="18" customHeight="1">
      <c r="A17" s="4" t="s">
        <v>84</v>
      </c>
      <c r="B17" s="4">
        <v>3.8769999999999998</v>
      </c>
      <c r="C17" s="1"/>
      <c r="D17" s="1"/>
      <c r="E17" s="1"/>
      <c r="F17" s="3"/>
    </row>
    <row r="18" spans="1:6" ht="18" customHeight="1">
      <c r="A18" s="4" t="s">
        <v>82</v>
      </c>
      <c r="B18" s="4">
        <v>3.6120000000000001</v>
      </c>
      <c r="C18" s="1"/>
      <c r="D18" s="1"/>
      <c r="E18" s="1"/>
      <c r="F18" s="3"/>
    </row>
    <row r="19" spans="1:6" ht="18" customHeight="1">
      <c r="A19" s="4" t="s">
        <v>83</v>
      </c>
      <c r="B19" s="4">
        <v>2.0259999999999998</v>
      </c>
      <c r="C19" s="1"/>
      <c r="D19" s="1"/>
      <c r="E19" s="1"/>
      <c r="F19" s="3"/>
    </row>
    <row r="20" spans="1:6" ht="18" customHeight="1">
      <c r="A20" s="4" t="s">
        <v>81</v>
      </c>
      <c r="B20" s="4">
        <v>2.657</v>
      </c>
      <c r="C20" s="1"/>
      <c r="D20" s="1"/>
      <c r="E20" s="1"/>
      <c r="F20" s="3"/>
    </row>
    <row r="21" spans="1:6" ht="18" customHeight="1">
      <c r="A21" s="4" t="s">
        <v>80</v>
      </c>
      <c r="B21" s="4">
        <v>3.6589999999999998</v>
      </c>
      <c r="C21" s="1"/>
      <c r="D21" s="1"/>
      <c r="E21" s="1"/>
      <c r="F21" s="3"/>
    </row>
    <row r="22" spans="1:6" ht="18" customHeight="1">
      <c r="A22" s="4" t="s">
        <v>79</v>
      </c>
      <c r="B22" s="4">
        <v>3.7450000000000001</v>
      </c>
      <c r="C22" s="1"/>
      <c r="D22" s="1"/>
      <c r="E22" s="1"/>
      <c r="F22" s="3"/>
    </row>
    <row r="23" spans="1:6" ht="18" customHeight="1">
      <c r="A23" s="4" t="s">
        <v>78</v>
      </c>
      <c r="B23" s="4">
        <v>3.58</v>
      </c>
      <c r="C23" s="1"/>
      <c r="D23" s="1"/>
      <c r="E23" s="1"/>
      <c r="F23" s="3"/>
    </row>
    <row r="24" spans="1:6" ht="18" customHeight="1">
      <c r="A24" s="4" t="s">
        <v>77</v>
      </c>
      <c r="B24" s="4">
        <v>4.0880000000000001</v>
      </c>
      <c r="C24" s="1"/>
      <c r="D24" s="1"/>
      <c r="E24" s="1"/>
      <c r="F24" s="3"/>
    </row>
    <row r="25" spans="1:6" ht="18" customHeight="1">
      <c r="A25" s="4" t="s">
        <v>76</v>
      </c>
      <c r="B25" s="4">
        <v>5.26</v>
      </c>
      <c r="C25" s="1"/>
      <c r="D25" s="1"/>
      <c r="E25" s="1"/>
      <c r="F25" s="3"/>
    </row>
    <row r="26" spans="1:6" ht="18" customHeight="1">
      <c r="A26" s="4" t="s">
        <v>75</v>
      </c>
      <c r="B26" s="4">
        <v>5.351</v>
      </c>
      <c r="C26" s="1"/>
      <c r="D26" s="1"/>
      <c r="E26" s="1"/>
      <c r="F26" s="3"/>
    </row>
    <row r="27" spans="1:6" ht="18" customHeight="1">
      <c r="A27" s="4" t="s">
        <v>74</v>
      </c>
      <c r="B27" s="4">
        <v>3.5979999999999999</v>
      </c>
      <c r="C27" s="1"/>
      <c r="D27" s="1"/>
      <c r="E27" s="1"/>
      <c r="F27" s="3"/>
    </row>
    <row r="28" spans="1:6" ht="18" customHeight="1">
      <c r="A28" s="4" t="s">
        <v>73</v>
      </c>
      <c r="B28" s="4">
        <v>3.55</v>
      </c>
      <c r="C28" s="1"/>
    </row>
    <row r="29" spans="1:6" ht="18" customHeight="1">
      <c r="A29" s="4" t="s">
        <v>72</v>
      </c>
      <c r="B29" s="4">
        <v>3.3090000000000002</v>
      </c>
      <c r="C29" s="1"/>
    </row>
    <row r="30" spans="1:6" ht="18" customHeight="1">
      <c r="A30" s="4" t="s">
        <v>71</v>
      </c>
      <c r="B30" s="4">
        <v>3.2719999999999998</v>
      </c>
      <c r="C30" s="1"/>
    </row>
    <row r="31" spans="1:6" ht="18" customHeight="1">
      <c r="A31" s="4" t="s">
        <v>70</v>
      </c>
      <c r="B31" s="4">
        <v>2.9780000000000002</v>
      </c>
      <c r="C31" s="1"/>
    </row>
    <row r="32" spans="1:6" ht="18" customHeight="1">
      <c r="A32" s="4" t="s">
        <v>69</v>
      </c>
      <c r="B32" s="4">
        <v>4.1319999999999997</v>
      </c>
      <c r="C32" s="1"/>
    </row>
    <row r="33" spans="1:6" ht="18" customHeight="1">
      <c r="A33" s="4" t="s">
        <v>68</v>
      </c>
      <c r="B33" s="4">
        <v>3.76</v>
      </c>
      <c r="C33" s="1"/>
      <c r="D33" s="1"/>
      <c r="E33" s="1"/>
      <c r="F33" s="3"/>
    </row>
    <row r="34" spans="1:6" ht="18" customHeight="1">
      <c r="A34" s="4" t="s">
        <v>67</v>
      </c>
      <c r="B34" s="4">
        <v>2.8260000000000001</v>
      </c>
      <c r="C34" s="1"/>
      <c r="D34" s="1"/>
      <c r="E34" s="1"/>
      <c r="F34" s="3"/>
    </row>
    <row r="35" spans="1:6" ht="18" customHeight="1">
      <c r="A35" s="4" t="s">
        <v>66</v>
      </c>
      <c r="B35" s="4">
        <v>2.4790000000000001</v>
      </c>
      <c r="C35" s="1"/>
      <c r="D35" s="1"/>
      <c r="E35" s="1"/>
      <c r="F35" s="3"/>
    </row>
    <row r="36" spans="1:6" ht="18" customHeight="1">
      <c r="A36" s="4" t="s">
        <v>65</v>
      </c>
      <c r="B36" s="4">
        <v>2.5169999999999999</v>
      </c>
      <c r="C36" s="1"/>
      <c r="D36" s="1"/>
      <c r="E36" s="1"/>
      <c r="F36" s="3"/>
    </row>
    <row r="37" spans="1:6" ht="18" customHeight="1">
      <c r="A37" s="4" t="s">
        <v>64</v>
      </c>
      <c r="B37" s="4">
        <v>3.319</v>
      </c>
      <c r="C37" s="1"/>
      <c r="D37" s="1"/>
      <c r="E37" s="1"/>
      <c r="F37" s="3"/>
    </row>
    <row r="38" spans="1:6" ht="18" customHeight="1">
      <c r="A38" s="4" t="s">
        <v>63</v>
      </c>
      <c r="B38" s="4">
        <v>3.2839999999999998</v>
      </c>
      <c r="C38" s="1"/>
      <c r="D38" s="1"/>
      <c r="E38" s="1"/>
      <c r="F38" s="3"/>
    </row>
    <row r="39" spans="1:6" ht="18" customHeight="1">
      <c r="A39" s="4" t="s">
        <v>62</v>
      </c>
      <c r="B39" s="4">
        <v>2.835</v>
      </c>
      <c r="C39" s="1"/>
      <c r="D39" s="1"/>
      <c r="E39" s="1"/>
      <c r="F39" s="3"/>
    </row>
    <row r="40" spans="1:6" ht="18" customHeight="1">
      <c r="A40" s="4" t="s">
        <v>58</v>
      </c>
      <c r="B40" s="5">
        <v>3.21</v>
      </c>
      <c r="C40" s="1"/>
    </row>
    <row r="41" spans="1:6" ht="18" customHeight="1">
      <c r="A41" s="4" t="s">
        <v>57</v>
      </c>
      <c r="B41" s="5">
        <v>3.4820000000000002</v>
      </c>
      <c r="C41" s="1"/>
    </row>
    <row r="42" spans="1:6" ht="18" customHeight="1">
      <c r="A42" s="4" t="s">
        <v>56</v>
      </c>
      <c r="B42" s="5">
        <v>3.15</v>
      </c>
      <c r="C42" s="1"/>
    </row>
    <row r="43" spans="1:6" ht="18" customHeight="1">
      <c r="A43" s="4" t="s">
        <v>55</v>
      </c>
      <c r="B43" s="4">
        <v>3.1240000000000001</v>
      </c>
      <c r="C43" s="1"/>
    </row>
    <row r="44" spans="1:6" ht="18" customHeight="1">
      <c r="A44" s="4" t="s">
        <v>54</v>
      </c>
      <c r="B44" s="4">
        <v>3.35</v>
      </c>
      <c r="C44" s="1"/>
    </row>
    <row r="45" spans="1:6" ht="18" customHeight="1">
      <c r="A45" s="4" t="s">
        <v>53</v>
      </c>
      <c r="B45" s="4">
        <v>3.754</v>
      </c>
      <c r="C45" s="1"/>
      <c r="D45" s="1"/>
      <c r="E45" s="1"/>
      <c r="F45" s="3"/>
    </row>
    <row r="46" spans="1:6" ht="18" customHeight="1">
      <c r="A46" s="4" t="s">
        <v>52</v>
      </c>
      <c r="B46" s="4">
        <v>3.8759999999999999</v>
      </c>
      <c r="C46" s="1"/>
      <c r="D46" s="1"/>
      <c r="E46" s="1"/>
      <c r="F46" s="3"/>
    </row>
    <row r="47" spans="1:6" ht="18" customHeight="1">
      <c r="A47" s="4" t="s">
        <v>51</v>
      </c>
      <c r="B47" s="4">
        <v>3.26</v>
      </c>
      <c r="C47" s="1"/>
      <c r="D47" s="1"/>
      <c r="E47" s="1"/>
      <c r="F47" s="3"/>
    </row>
    <row r="48" spans="1:6" ht="18" customHeight="1">
      <c r="A48" s="4" t="s">
        <v>50</v>
      </c>
      <c r="B48" s="4">
        <v>4.2270000000000003</v>
      </c>
      <c r="C48" s="1"/>
      <c r="D48" s="1"/>
      <c r="E48" s="1"/>
      <c r="F48" s="3"/>
    </row>
    <row r="49" spans="1:6" ht="18" customHeight="1">
      <c r="A49" s="4" t="s">
        <v>49</v>
      </c>
      <c r="B49" s="4">
        <v>4.1369999999999996</v>
      </c>
      <c r="C49" s="1"/>
      <c r="D49" s="1"/>
      <c r="E49" s="1"/>
      <c r="F49" s="3"/>
    </row>
    <row r="50" spans="1:6" ht="18" customHeight="1">
      <c r="A50" s="4" t="s">
        <v>48</v>
      </c>
      <c r="B50" s="4">
        <v>4.3520000000000003</v>
      </c>
      <c r="C50" s="1"/>
      <c r="D50" s="1"/>
      <c r="E50" s="1"/>
      <c r="F50" s="3"/>
    </row>
    <row r="51" spans="1:6" ht="18" customHeight="1">
      <c r="A51" s="4" t="s">
        <v>47</v>
      </c>
      <c r="B51" s="5">
        <v>4.0389999999999997</v>
      </c>
      <c r="C51" s="1"/>
      <c r="D51" s="1"/>
      <c r="E51" s="1"/>
      <c r="F51" s="3"/>
    </row>
    <row r="52" spans="1:6" ht="18" customHeight="1">
      <c r="A52" s="4" t="s">
        <v>46</v>
      </c>
      <c r="B52" s="5">
        <v>4.51</v>
      </c>
      <c r="C52" s="1"/>
      <c r="D52" s="1"/>
      <c r="E52" s="1"/>
      <c r="F52" s="3"/>
    </row>
    <row r="53" spans="1:6" ht="18" customHeight="1">
      <c r="A53" s="4" t="s">
        <v>44</v>
      </c>
      <c r="B53" s="5">
        <v>4.9909999999999997</v>
      </c>
      <c r="C53" s="1"/>
      <c r="D53" s="1"/>
      <c r="E53" s="1"/>
      <c r="F53" s="3"/>
    </row>
    <row r="54" spans="1:6" ht="18" customHeight="1">
      <c r="A54" s="4" t="s">
        <v>45</v>
      </c>
      <c r="B54" s="5">
        <v>4.9169999999999998</v>
      </c>
      <c r="C54" s="1"/>
      <c r="D54" s="1"/>
      <c r="E54" s="1"/>
      <c r="F54" s="3"/>
    </row>
    <row r="55" spans="1:6" ht="18" customHeight="1">
      <c r="A55" s="4" t="s">
        <v>43</v>
      </c>
      <c r="B55" s="5">
        <v>5.3609999999999998</v>
      </c>
      <c r="C55" s="1"/>
      <c r="D55" s="1"/>
      <c r="E55" s="1"/>
      <c r="F55" s="3"/>
    </row>
    <row r="56" spans="1:6" ht="18" customHeight="1">
      <c r="A56" s="4" t="s">
        <v>42</v>
      </c>
      <c r="B56" s="5">
        <v>5.1849999999999996</v>
      </c>
      <c r="C56" s="1"/>
      <c r="D56" s="1"/>
      <c r="E56" s="1"/>
      <c r="F56" s="3"/>
    </row>
    <row r="57" spans="1:6" ht="18" customHeight="1">
      <c r="A57" s="4" t="s">
        <v>41</v>
      </c>
      <c r="B57" s="5">
        <v>5.149</v>
      </c>
      <c r="C57" s="1"/>
      <c r="D57" s="1"/>
      <c r="E57" s="1"/>
      <c r="F57" s="3"/>
    </row>
    <row r="58" spans="1:6" ht="18" customHeight="1">
      <c r="A58" s="4" t="s">
        <v>40</v>
      </c>
      <c r="B58" s="5">
        <v>4.3810000000000002</v>
      </c>
      <c r="C58" s="1"/>
      <c r="D58" s="1"/>
      <c r="E58" s="1"/>
      <c r="F58" s="3"/>
    </row>
    <row r="59" spans="1:6" ht="18" customHeight="1">
      <c r="A59" s="4" t="s">
        <v>39</v>
      </c>
      <c r="B59" s="5">
        <v>4.1520000000000001</v>
      </c>
      <c r="C59" s="1"/>
      <c r="D59" s="1"/>
      <c r="E59" s="1"/>
      <c r="F59" s="3"/>
    </row>
    <row r="60" spans="1:6" ht="18" customHeight="1">
      <c r="A60" s="4" t="s">
        <v>38</v>
      </c>
      <c r="B60" s="5">
        <v>4.1020000000000003</v>
      </c>
      <c r="C60" s="1"/>
      <c r="D60" s="1"/>
      <c r="E60" s="1"/>
      <c r="F60" s="3"/>
    </row>
    <row r="61" spans="1:6" ht="18" customHeight="1">
      <c r="A61" s="4" t="s">
        <v>37</v>
      </c>
      <c r="B61" s="5">
        <v>3.8759999999999999</v>
      </c>
      <c r="C61" s="1"/>
      <c r="D61" s="1"/>
      <c r="E61" s="1"/>
      <c r="F61" s="3"/>
    </row>
    <row r="62" spans="1:6" ht="18" customHeight="1">
      <c r="A62" s="4" t="s">
        <v>28</v>
      </c>
      <c r="B62" s="5">
        <v>3.7029999999999998</v>
      </c>
      <c r="C62" s="1"/>
      <c r="D62" s="1"/>
      <c r="E62" s="1"/>
      <c r="F62" s="3"/>
    </row>
    <row r="63" spans="1:6" ht="18" customHeight="1">
      <c r="A63" s="4" t="s">
        <v>19</v>
      </c>
      <c r="B63" s="5">
        <f>3.238</f>
        <v>3.238</v>
      </c>
      <c r="C63" s="1"/>
      <c r="D63" s="1"/>
      <c r="E63" s="1"/>
      <c r="F63" s="3"/>
    </row>
    <row r="64" spans="1:6" ht="18" customHeight="1">
      <c r="A64" s="4" t="s">
        <v>10</v>
      </c>
      <c r="B64" s="5">
        <f>47.35/10</f>
        <v>4.7350000000000003</v>
      </c>
      <c r="C64" s="1"/>
      <c r="D64" s="1"/>
      <c r="E64" s="1"/>
      <c r="F64" s="3"/>
    </row>
    <row r="65" spans="1:6" ht="18" customHeight="1">
      <c r="A65" s="4" t="s">
        <v>36</v>
      </c>
      <c r="B65" s="5">
        <f>68.01/10</f>
        <v>6.8010000000000002</v>
      </c>
      <c r="C65" s="1"/>
      <c r="D65" s="1"/>
      <c r="E65" s="1"/>
      <c r="F65" s="3"/>
    </row>
    <row r="66" spans="1:6" ht="18" customHeight="1">
      <c r="A66" s="4" t="s">
        <v>27</v>
      </c>
      <c r="B66" s="5">
        <f>73.17/10</f>
        <v>7.3170000000000002</v>
      </c>
      <c r="C66" s="1"/>
      <c r="D66" s="1"/>
      <c r="E66" s="1"/>
      <c r="F66" s="3"/>
    </row>
    <row r="67" spans="1:6" ht="18" customHeight="1">
      <c r="A67" s="4" t="s">
        <v>18</v>
      </c>
      <c r="B67" s="5">
        <f>65.54/10</f>
        <v>6.5540000000000003</v>
      </c>
      <c r="C67" s="1"/>
      <c r="D67" s="1"/>
      <c r="E67" s="1"/>
      <c r="F67" s="3"/>
    </row>
    <row r="68" spans="1:6" ht="18" customHeight="1">
      <c r="A68" s="4" t="s">
        <v>9</v>
      </c>
      <c r="B68" s="5">
        <f>56.2/10</f>
        <v>5.62</v>
      </c>
      <c r="C68" s="1"/>
      <c r="D68" s="1"/>
      <c r="E68" s="1"/>
      <c r="F68" s="3"/>
    </row>
    <row r="69" spans="1:6" ht="18" customHeight="1">
      <c r="A69" s="4" t="s">
        <v>35</v>
      </c>
      <c r="B69" s="5">
        <f>57.75/10</f>
        <v>5.7750000000000004</v>
      </c>
      <c r="C69" s="1"/>
      <c r="D69" s="1"/>
      <c r="E69" s="1"/>
      <c r="F69" s="3"/>
    </row>
    <row r="70" spans="1:6" ht="18" customHeight="1">
      <c r="A70" s="4" t="s">
        <v>26</v>
      </c>
      <c r="B70" s="5">
        <f>31.01/10</f>
        <v>3.101</v>
      </c>
      <c r="C70" s="1"/>
      <c r="D70" s="1"/>
      <c r="E70" s="1"/>
      <c r="F70" s="3"/>
    </row>
    <row r="71" spans="1:6" ht="18" customHeight="1">
      <c r="A71" s="4" t="s">
        <v>17</v>
      </c>
      <c r="B71" s="5">
        <f>33.21/10</f>
        <v>3.3210000000000002</v>
      </c>
      <c r="C71" s="1"/>
      <c r="D71" s="1"/>
      <c r="E71" s="1"/>
      <c r="F71" s="3"/>
    </row>
    <row r="72" spans="1:6" ht="18" customHeight="1">
      <c r="A72" s="4" t="s">
        <v>8</v>
      </c>
      <c r="B72" s="5">
        <f>29.74/10</f>
        <v>2.9739999999999998</v>
      </c>
      <c r="C72" s="1"/>
      <c r="D72" s="1"/>
      <c r="E72" s="1"/>
      <c r="F72" s="3"/>
    </row>
    <row r="73" spans="1:6" ht="18" customHeight="1">
      <c r="A73" s="4" t="s">
        <v>34</v>
      </c>
      <c r="B73" s="5">
        <f>44.67/10</f>
        <v>4.4670000000000005</v>
      </c>
      <c r="C73" s="1"/>
      <c r="D73" s="1"/>
      <c r="E73" s="1"/>
      <c r="F73" s="3"/>
    </row>
    <row r="74" spans="1:6" ht="18" customHeight="1">
      <c r="A74" s="4" t="s">
        <v>25</v>
      </c>
      <c r="B74" s="5">
        <f>54.62/10</f>
        <v>5.4619999999999997</v>
      </c>
      <c r="C74" s="1"/>
      <c r="D74" s="1"/>
      <c r="E74" s="1"/>
      <c r="F74" s="3"/>
    </row>
    <row r="75" spans="1:6" ht="18" customHeight="1">
      <c r="A75" s="4" t="s">
        <v>16</v>
      </c>
      <c r="B75" s="5">
        <f>38.95/10</f>
        <v>3.8950000000000005</v>
      </c>
      <c r="C75" s="1"/>
      <c r="D75" s="1"/>
      <c r="E75" s="1"/>
      <c r="F75" s="3"/>
    </row>
    <row r="76" spans="1:6" ht="18" customHeight="1">
      <c r="A76" s="4" t="s">
        <v>7</v>
      </c>
      <c r="B76" s="5">
        <f>65.1/10</f>
        <v>6.51</v>
      </c>
      <c r="C76" s="1"/>
      <c r="D76" s="1"/>
      <c r="E76" s="1"/>
      <c r="F76" s="3"/>
    </row>
    <row r="77" spans="1:6" ht="18" customHeight="1">
      <c r="A77" s="4" t="s">
        <v>33</v>
      </c>
      <c r="B77" s="5">
        <f>59.82/10</f>
        <v>5.9820000000000002</v>
      </c>
      <c r="C77" s="1"/>
      <c r="D77" s="1"/>
      <c r="E77" s="1"/>
      <c r="F77" s="3"/>
    </row>
    <row r="78" spans="1:6" ht="18" customHeight="1">
      <c r="A78" s="4" t="s">
        <v>24</v>
      </c>
      <c r="B78" s="5">
        <f>43.87/10</f>
        <v>4.3869999999999996</v>
      </c>
      <c r="C78" s="1"/>
      <c r="D78" s="1"/>
      <c r="E78" s="1"/>
      <c r="F78" s="3"/>
    </row>
    <row r="79" spans="1:6" ht="18" customHeight="1">
      <c r="A79" s="4" t="s">
        <v>15</v>
      </c>
      <c r="B79" s="5">
        <f>41.52/10</f>
        <v>4.1520000000000001</v>
      </c>
      <c r="C79" s="1"/>
      <c r="D79" s="1"/>
      <c r="E79" s="1"/>
      <c r="F79" s="3"/>
    </row>
    <row r="80" spans="1:6" ht="18" customHeight="1">
      <c r="A80" s="4" t="s">
        <v>6</v>
      </c>
      <c r="B80" s="5">
        <f>38.49/10</f>
        <v>3.8490000000000002</v>
      </c>
      <c r="C80" s="1"/>
      <c r="D80" s="1"/>
      <c r="E80" s="1"/>
      <c r="F80" s="3"/>
    </row>
    <row r="81" spans="1:6" ht="18" customHeight="1">
      <c r="A81" s="4" t="s">
        <v>32</v>
      </c>
      <c r="B81" s="5">
        <f>29.69/10</f>
        <v>2.9690000000000003</v>
      </c>
      <c r="C81" s="1"/>
      <c r="D81" s="1"/>
      <c r="E81" s="1"/>
      <c r="F81" s="3"/>
    </row>
    <row r="82" spans="1:6" ht="18" customHeight="1">
      <c r="A82" s="4" t="s">
        <v>23</v>
      </c>
      <c r="B82" s="5">
        <f>29.38/10</f>
        <v>2.9379999999999997</v>
      </c>
      <c r="C82" s="1"/>
      <c r="D82" s="1"/>
      <c r="E82" s="1"/>
      <c r="F82" s="3"/>
    </row>
    <row r="83" spans="1:6" ht="18" customHeight="1">
      <c r="A83" s="4" t="s">
        <v>14</v>
      </c>
      <c r="B83" s="5">
        <f>26.48/10</f>
        <v>2.6480000000000001</v>
      </c>
      <c r="C83" s="1"/>
      <c r="D83" s="1"/>
      <c r="E83" s="1"/>
      <c r="F83" s="3"/>
    </row>
    <row r="84" spans="1:6" ht="18" customHeight="1">
      <c r="A84" s="4" t="s">
        <v>5</v>
      </c>
      <c r="B84" s="5">
        <f>28.52/10</f>
        <v>2.8519999999999999</v>
      </c>
      <c r="C84" s="1"/>
      <c r="D84" s="1"/>
      <c r="E84" s="1"/>
      <c r="F84" s="3"/>
    </row>
    <row r="85" spans="1:6" ht="18" customHeight="1">
      <c r="A85" s="4" t="s">
        <v>31</v>
      </c>
      <c r="B85" s="5">
        <f>31.16/10</f>
        <v>3.1160000000000001</v>
      </c>
      <c r="C85" s="1"/>
      <c r="D85" s="1"/>
      <c r="E85" s="1"/>
      <c r="F85" s="3"/>
    </row>
    <row r="86" spans="1:6" ht="18" customHeight="1">
      <c r="A86" s="4" t="s">
        <v>22</v>
      </c>
      <c r="B86" s="5">
        <f>32.15/10</f>
        <v>3.2149999999999999</v>
      </c>
      <c r="C86" s="1"/>
      <c r="D86" s="1"/>
      <c r="E86" s="1"/>
      <c r="F86" s="3"/>
    </row>
    <row r="87" spans="1:6" ht="18" customHeight="1">
      <c r="A87" s="4" t="s">
        <v>13</v>
      </c>
      <c r="B87" s="5">
        <f>24.62/10</f>
        <v>2.4620000000000002</v>
      </c>
      <c r="C87" s="1"/>
      <c r="D87" s="1"/>
      <c r="E87" s="1"/>
      <c r="F87" s="3"/>
    </row>
    <row r="88" spans="1:6" ht="18" customHeight="1">
      <c r="A88" s="4" t="s">
        <v>4</v>
      </c>
      <c r="B88" s="5">
        <f>29.97/10</f>
        <v>2.9969999999999999</v>
      </c>
      <c r="C88" s="1"/>
      <c r="D88" s="1"/>
      <c r="E88" s="1"/>
      <c r="F88" s="3"/>
    </row>
    <row r="89" spans="1:6" ht="18" customHeight="1">
      <c r="A89" s="4" t="s">
        <v>30</v>
      </c>
      <c r="B89" s="5">
        <f>21.35/10</f>
        <v>2.1350000000000002</v>
      </c>
      <c r="C89" s="1"/>
      <c r="D89" s="1"/>
      <c r="E89" s="1"/>
      <c r="F89" s="3"/>
    </row>
    <row r="90" spans="1:6" ht="18" customHeight="1">
      <c r="A90" s="4" t="s">
        <v>21</v>
      </c>
      <c r="B90" s="5">
        <f>24.66/10</f>
        <v>2.4660000000000002</v>
      </c>
      <c r="C90" s="1"/>
      <c r="D90" s="1"/>
      <c r="E90" s="1"/>
      <c r="F90" s="3"/>
    </row>
    <row r="91" spans="1:6" ht="18" customHeight="1">
      <c r="A91" s="4" t="s">
        <v>12</v>
      </c>
      <c r="B91" s="5">
        <f>20.89/10</f>
        <v>2.089</v>
      </c>
      <c r="C91" s="1"/>
      <c r="D91" s="1"/>
      <c r="E91" s="1"/>
      <c r="F91" s="3"/>
    </row>
    <row r="92" spans="1:6" ht="18" customHeight="1">
      <c r="A92" s="4" t="s">
        <v>3</v>
      </c>
      <c r="B92" s="5">
        <f>23.29/10</f>
        <v>2.3289999999999997</v>
      </c>
      <c r="C92" s="1"/>
      <c r="D92" s="1"/>
      <c r="E92" s="1"/>
      <c r="F92" s="3"/>
    </row>
    <row r="93" spans="1:6" ht="18" customHeight="1">
      <c r="A93" s="4" t="s">
        <v>29</v>
      </c>
      <c r="B93" s="5">
        <f>31.58/10</f>
        <v>3.1579999999999999</v>
      </c>
      <c r="C93" s="1"/>
      <c r="D93" s="1"/>
      <c r="E93" s="1"/>
      <c r="F93" s="3"/>
    </row>
    <row r="94" spans="1:6" ht="18" customHeight="1">
      <c r="A94" s="4" t="s">
        <v>20</v>
      </c>
      <c r="B94" s="5">
        <f>20.68/10</f>
        <v>2.0680000000000001</v>
      </c>
      <c r="C94" s="1"/>
      <c r="D94" s="1"/>
      <c r="E94" s="1"/>
      <c r="F94" s="3"/>
    </row>
    <row r="95" spans="1:6" ht="18" customHeight="1">
      <c r="A95" s="4" t="s">
        <v>11</v>
      </c>
      <c r="B95" s="5">
        <f>21.6/10</f>
        <v>2.16</v>
      </c>
      <c r="C95" s="1"/>
      <c r="D95" s="1"/>
      <c r="E95" s="1"/>
      <c r="F95" s="3"/>
    </row>
    <row r="96" spans="1:6" ht="18" customHeight="1">
      <c r="A96" s="4" t="s">
        <v>2</v>
      </c>
      <c r="B96" s="5">
        <f>22.35/10</f>
        <v>2.2350000000000003</v>
      </c>
      <c r="C96" s="1"/>
      <c r="D96" s="1"/>
      <c r="E96" s="1"/>
      <c r="F96" s="3"/>
    </row>
  </sheetData>
  <mergeCells count="2">
    <mergeCell ref="A1:B2"/>
    <mergeCell ref="D9:F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KWK-Index seit 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Annekatrin Rolle</cp:lastModifiedBy>
  <dcterms:created xsi:type="dcterms:W3CDTF">2009-07-21T10:31:52Z</dcterms:created>
  <dcterms:modified xsi:type="dcterms:W3CDTF">2024-04-05T06:40:42Z</dcterms:modified>
</cp:coreProperties>
</file>